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22" i="2" l="1"/>
  <c r="D20" i="2"/>
  <c r="D19" i="2"/>
  <c r="D18" i="2"/>
  <c r="D17" i="2"/>
  <c r="D16" i="2"/>
  <c r="D15" i="2"/>
  <c r="D14" i="2"/>
  <c r="D13" i="2"/>
  <c r="D12" i="2"/>
  <c r="D10" i="2"/>
  <c r="D9" i="2"/>
  <c r="D8" i="2"/>
  <c r="D7" i="2"/>
  <c r="D6" i="2"/>
  <c r="D5" i="2"/>
  <c r="C15" i="2"/>
  <c r="C10" i="2"/>
  <c r="B16" i="2"/>
  <c r="B50" i="2" l="1"/>
  <c r="B51" i="2" l="1"/>
  <c r="C45" i="2" l="1"/>
  <c r="B45" i="2"/>
  <c r="B15" i="2" l="1"/>
  <c r="C6" i="2" l="1"/>
  <c r="C24" i="2" l="1"/>
  <c r="B24" i="2"/>
  <c r="B53" i="2" l="1"/>
  <c r="D28" i="2" l="1"/>
  <c r="D29" i="2"/>
  <c r="D26" i="2"/>
  <c r="C16" i="2" l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D43" i="2"/>
  <c r="B10" i="2" l="1"/>
  <c r="B6" i="2" l="1"/>
  <c r="C5" i="2"/>
  <c r="C32" i="2" s="1"/>
  <c r="C46" i="2" s="1"/>
  <c r="B5" i="2" l="1"/>
  <c r="D45" i="2"/>
  <c r="B32" i="2" l="1"/>
  <c r="B46" i="2" s="1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<sst xmlns="http://schemas.openxmlformats.org/spreadsheetml/2006/main" count="58" uniqueCount="57">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</sst>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2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43" fontId="46" fillId="0" borderId="0" xfId="920" applyFont="1" applyFill="1" applyBorder="1" applyAlignment="1"/>
    <xf numFmtId="43" fontId="58" fillId="0" borderId="0" xfId="920" applyFont="1" applyFill="1" applyBorder="1" applyAlignment="1" applyProtection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6" fillId="37" borderId="1" xfId="272" applyNumberFormat="1" applyFont="1" applyFill="1" applyProtection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0" fontId="46" fillId="38" borderId="0" xfId="0" applyFont="1" applyFill="1" applyBorder="1"/>
    <xf numFmtId="164" fontId="46" fillId="38" borderId="0" xfId="0" applyNumberFormat="1" applyFont="1" applyFill="1" applyBorder="1"/>
    <xf numFmtId="0" fontId="46" fillId="38" borderId="0" xfId="0" applyFont="1" applyFill="1"/>
    <xf numFmtId="164" fontId="45" fillId="38" borderId="2" xfId="0" applyNumberFormat="1" applyFont="1" applyFill="1" applyBorder="1" applyAlignment="1">
      <alignment wrapText="1"/>
    </xf>
    <xf numFmtId="164" fontId="45" fillId="38" borderId="2" xfId="0" applyNumberFormat="1" applyFont="1" applyFill="1" applyBorder="1" applyAlignment="1">
      <alignment horizontal="center"/>
    </xf>
    <xf numFmtId="164" fontId="46" fillId="38" borderId="2" xfId="0" applyNumberFormat="1" applyFont="1" applyFill="1" applyBorder="1"/>
    <xf numFmtId="164" fontId="46" fillId="38" borderId="2" xfId="0" applyNumberFormat="1" applyFont="1" applyFill="1" applyBorder="1" applyAlignment="1">
      <alignment wrapText="1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6" fillId="0" borderId="2" xfId="920" applyNumberFormat="1" applyFont="1" applyFill="1" applyBorder="1"/>
    <xf numFmtId="169" fontId="46" fillId="0" borderId="77" xfId="920" applyNumberFormat="1" applyFont="1" applyFill="1" applyBorder="1" applyAlignment="1" applyProtection="1">
      <alignment horizontal="right"/>
    </xf>
    <xf numFmtId="167" fontId="46" fillId="0" borderId="73" xfId="920" applyNumberFormat="1" applyFont="1" applyFill="1" applyBorder="1" applyAlignment="1" applyProtection="1">
      <alignment horizontal="right"/>
    </xf>
    <xf numFmtId="169" fontId="46" fillId="0" borderId="2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4" fontId="24" fillId="0" borderId="0" xfId="104" applyNumberFormat="1" applyFill="1" applyAlignment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38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="120" zoomScaleNormal="12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25" sqref="A25:XFD25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7" t="s">
        <v>56</v>
      </c>
      <c r="B1" s="77"/>
      <c r="C1" s="77"/>
      <c r="D1" s="77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75" t="s">
        <v>8</v>
      </c>
      <c r="B4" s="75"/>
      <c r="C4" s="75"/>
      <c r="D4" s="76"/>
    </row>
    <row r="5" spans="1:6" ht="15.6" customHeight="1" x14ac:dyDescent="0.25">
      <c r="A5" s="25" t="s">
        <v>39</v>
      </c>
      <c r="B5" s="26">
        <f>B6+B16</f>
        <v>1838259.9</v>
      </c>
      <c r="C5" s="32">
        <f>C6+C16</f>
        <v>881127.9</v>
      </c>
      <c r="D5" s="33">
        <f t="shared" ref="D5:D10" si="0">C5/B5*100</f>
        <v>47.932716151834683</v>
      </c>
      <c r="E5" s="5"/>
      <c r="F5" s="5"/>
    </row>
    <row r="6" spans="1:6" x14ac:dyDescent="0.25">
      <c r="A6" s="25" t="s">
        <v>24</v>
      </c>
      <c r="B6" s="18">
        <f>B7+B8+B9+B10+B15</f>
        <v>1655018</v>
      </c>
      <c r="C6" s="34">
        <f>C7+C8+C9+C10+C15</f>
        <v>753884.1</v>
      </c>
      <c r="D6" s="33">
        <f t="shared" si="0"/>
        <v>45.551413942325702</v>
      </c>
      <c r="E6" s="5"/>
      <c r="F6" s="5"/>
    </row>
    <row r="7" spans="1:6" x14ac:dyDescent="0.25">
      <c r="A7" s="20" t="s">
        <v>3</v>
      </c>
      <c r="B7" s="27">
        <v>881967</v>
      </c>
      <c r="C7" s="35">
        <v>377506.8</v>
      </c>
      <c r="D7" s="36">
        <f t="shared" si="0"/>
        <v>42.802825956073185</v>
      </c>
    </row>
    <row r="8" spans="1:6" ht="30" customHeight="1" x14ac:dyDescent="0.25">
      <c r="A8" s="20" t="s">
        <v>4</v>
      </c>
      <c r="B8" s="27">
        <v>35964</v>
      </c>
      <c r="C8" s="35">
        <v>19604.2</v>
      </c>
      <c r="D8" s="36">
        <f t="shared" si="0"/>
        <v>54.510621732843958</v>
      </c>
    </row>
    <row r="9" spans="1:6" ht="19.899999999999999" customHeight="1" x14ac:dyDescent="0.25">
      <c r="A9" s="20" t="s">
        <v>50</v>
      </c>
      <c r="B9" s="27">
        <v>446477</v>
      </c>
      <c r="C9" s="27">
        <v>269888.7</v>
      </c>
      <c r="D9" s="37">
        <f t="shared" si="0"/>
        <v>60.448511345489244</v>
      </c>
    </row>
    <row r="10" spans="1:6" ht="19.899999999999999" customHeight="1" x14ac:dyDescent="0.25">
      <c r="A10" s="20" t="s">
        <v>29</v>
      </c>
      <c r="B10" s="27">
        <f>B12+B13+B14</f>
        <v>258307</v>
      </c>
      <c r="C10" s="27">
        <f>C12+C13+C14</f>
        <v>67753.8</v>
      </c>
      <c r="D10" s="36">
        <f t="shared" si="0"/>
        <v>26.229951182120502</v>
      </c>
    </row>
    <row r="11" spans="1:6" ht="17.45" customHeight="1" x14ac:dyDescent="0.25">
      <c r="A11" s="20" t="s">
        <v>30</v>
      </c>
      <c r="B11" s="19"/>
      <c r="C11" s="19"/>
      <c r="D11" s="19"/>
    </row>
    <row r="12" spans="1:6" x14ac:dyDescent="0.25">
      <c r="A12" s="28" t="s">
        <v>36</v>
      </c>
      <c r="B12" s="27">
        <v>85899</v>
      </c>
      <c r="C12" s="27">
        <v>-2413.1</v>
      </c>
      <c r="D12" s="36">
        <f t="shared" ref="D12:D20" si="1">C12/B12*100</f>
        <v>-2.809229443881768</v>
      </c>
      <c r="F12" s="6"/>
    </row>
    <row r="13" spans="1:6" x14ac:dyDescent="0.25">
      <c r="A13" s="28" t="s">
        <v>32</v>
      </c>
      <c r="B13" s="27">
        <v>100421</v>
      </c>
      <c r="C13" s="27">
        <v>46555</v>
      </c>
      <c r="D13" s="36">
        <f t="shared" si="1"/>
        <v>46.359825136176696</v>
      </c>
      <c r="F13" s="6"/>
    </row>
    <row r="14" spans="1:6" x14ac:dyDescent="0.25">
      <c r="A14" s="28" t="s">
        <v>37</v>
      </c>
      <c r="B14" s="27">
        <v>71987</v>
      </c>
      <c r="C14" s="27">
        <v>23611.9</v>
      </c>
      <c r="D14" s="36">
        <f t="shared" si="1"/>
        <v>32.80022781891175</v>
      </c>
      <c r="F14" s="6"/>
    </row>
    <row r="15" spans="1:6" x14ac:dyDescent="0.25">
      <c r="A15" s="20" t="s">
        <v>51</v>
      </c>
      <c r="B15" s="27">
        <f>4196+28107</f>
        <v>32303</v>
      </c>
      <c r="C15" s="27">
        <f>6877.9+12252.7</f>
        <v>19130.599999999999</v>
      </c>
      <c r="D15" s="19">
        <f t="shared" si="1"/>
        <v>59.222363247995538</v>
      </c>
      <c r="F15" s="6"/>
    </row>
    <row r="16" spans="1:6" x14ac:dyDescent="0.25">
      <c r="A16" s="25" t="s">
        <v>25</v>
      </c>
      <c r="B16" s="26">
        <f>B17+B18+B19+B20+B22+B23</f>
        <v>183241.90000000002</v>
      </c>
      <c r="C16" s="26">
        <f>SUM(C17:C23)</f>
        <v>127243.80000000002</v>
      </c>
      <c r="D16" s="26">
        <f t="shared" si="1"/>
        <v>69.440340882734787</v>
      </c>
    </row>
    <row r="17" spans="1:8" ht="45" x14ac:dyDescent="0.25">
      <c r="A17" s="20" t="s">
        <v>26</v>
      </c>
      <c r="B17" s="27">
        <v>119446</v>
      </c>
      <c r="C17" s="27">
        <v>82465.3</v>
      </c>
      <c r="D17" s="27">
        <f t="shared" si="1"/>
        <v>69.039817155869599</v>
      </c>
    </row>
    <row r="18" spans="1:8" ht="28.5" customHeight="1" x14ac:dyDescent="0.25">
      <c r="A18" s="20" t="s">
        <v>27</v>
      </c>
      <c r="B18" s="27">
        <v>8410</v>
      </c>
      <c r="C18" s="27">
        <v>4903.6000000000004</v>
      </c>
      <c r="D18" s="27">
        <f t="shared" si="1"/>
        <v>58.306777645659935</v>
      </c>
      <c r="G18" s="7"/>
    </row>
    <row r="19" spans="1:8" ht="27.75" customHeight="1" x14ac:dyDescent="0.25">
      <c r="A19" s="20" t="s">
        <v>38</v>
      </c>
      <c r="B19" s="27">
        <v>20107.7</v>
      </c>
      <c r="C19" s="27">
        <v>16462.400000000001</v>
      </c>
      <c r="D19" s="27">
        <f t="shared" si="1"/>
        <v>81.87112399727468</v>
      </c>
      <c r="G19" s="7"/>
    </row>
    <row r="20" spans="1:8" ht="29.25" customHeight="1" x14ac:dyDescent="0.25">
      <c r="A20" s="29" t="s">
        <v>5</v>
      </c>
      <c r="B20" s="30">
        <v>30286.2</v>
      </c>
      <c r="C20" s="30">
        <v>19332.599999999999</v>
      </c>
      <c r="D20" s="30">
        <f t="shared" si="1"/>
        <v>63.833032866454019</v>
      </c>
    </row>
    <row r="21" spans="1:8" hidden="1" x14ac:dyDescent="0.25">
      <c r="A21" s="20" t="s">
        <v>45</v>
      </c>
      <c r="B21" s="31"/>
      <c r="C21" s="31"/>
      <c r="D21" s="31"/>
    </row>
    <row r="22" spans="1:8" x14ac:dyDescent="0.25">
      <c r="A22" s="20" t="s">
        <v>6</v>
      </c>
      <c r="B22" s="31">
        <v>4992</v>
      </c>
      <c r="C22" s="31">
        <v>4079.9</v>
      </c>
      <c r="D22" s="31">
        <f>C22/B22*100</f>
        <v>81.728766025641036</v>
      </c>
    </row>
    <row r="23" spans="1:8" x14ac:dyDescent="0.25">
      <c r="A23" s="20" t="s">
        <v>28</v>
      </c>
      <c r="B23" s="31"/>
      <c r="C23" s="31"/>
      <c r="D23" s="31"/>
    </row>
    <row r="24" spans="1:8" x14ac:dyDescent="0.25">
      <c r="A24" s="45" t="s">
        <v>7</v>
      </c>
      <c r="B24" s="46">
        <f>SUM(B25:B31)</f>
        <v>2904634.8</v>
      </c>
      <c r="C24" s="46">
        <f>SUM(C25:C31)</f>
        <v>1641190.2000000002</v>
      </c>
      <c r="D24" s="47">
        <f>C24/B24*100</f>
        <v>56.50246289137624</v>
      </c>
      <c r="E24" s="24"/>
      <c r="F24" s="24"/>
    </row>
    <row r="25" spans="1:8" ht="14.25" hidden="1" customHeight="1" x14ac:dyDescent="0.25">
      <c r="A25" s="48" t="s">
        <v>40</v>
      </c>
      <c r="B25" s="49"/>
      <c r="C25" s="49"/>
      <c r="D25" s="50"/>
      <c r="E25" s="16"/>
      <c r="F25" s="16"/>
    </row>
    <row r="26" spans="1:8" x14ac:dyDescent="0.25">
      <c r="A26" s="48" t="s">
        <v>42</v>
      </c>
      <c r="B26" s="49">
        <v>1321983.2</v>
      </c>
      <c r="C26" s="49">
        <v>517351.8</v>
      </c>
      <c r="D26" s="50">
        <f>C26/B26*100</f>
        <v>39.134521527958903</v>
      </c>
      <c r="E26" s="21"/>
      <c r="F26" s="21"/>
    </row>
    <row r="27" spans="1:8" x14ac:dyDescent="0.25">
      <c r="A27" s="48" t="s">
        <v>41</v>
      </c>
      <c r="B27" s="49">
        <v>1323282.1000000001</v>
      </c>
      <c r="C27" s="49">
        <v>879840.8</v>
      </c>
      <c r="D27" s="50">
        <f>C27/B27*100</f>
        <v>66.489284484389231</v>
      </c>
      <c r="E27" s="51"/>
      <c r="F27" s="22"/>
    </row>
    <row r="28" spans="1:8" x14ac:dyDescent="0.25">
      <c r="A28" s="48" t="s">
        <v>43</v>
      </c>
      <c r="B28" s="49">
        <v>259369.5</v>
      </c>
      <c r="C28" s="49">
        <v>240250.9</v>
      </c>
      <c r="D28" s="50">
        <f t="shared" ref="D28:D29" si="2">C28/B28*100</f>
        <v>92.628817189376548</v>
      </c>
      <c r="E28" s="17"/>
      <c r="F28" s="17"/>
    </row>
    <row r="29" spans="1:8" ht="30" hidden="1" x14ac:dyDescent="0.25">
      <c r="A29" s="52" t="s">
        <v>52</v>
      </c>
      <c r="B29" s="53"/>
      <c r="C29" s="53"/>
      <c r="D29" s="50" t="e">
        <f t="shared" si="2"/>
        <v>#DIV/0!</v>
      </c>
      <c r="E29" s="54"/>
      <c r="F29" s="17"/>
    </row>
    <row r="30" spans="1:8" ht="45" x14ac:dyDescent="0.25">
      <c r="A30" s="55" t="s">
        <v>46</v>
      </c>
      <c r="B30" s="49" t="s">
        <v>53</v>
      </c>
      <c r="C30" s="56">
        <v>29655.1</v>
      </c>
      <c r="D30" s="50"/>
      <c r="E30" s="54"/>
      <c r="F30" s="17"/>
    </row>
    <row r="31" spans="1:8" ht="48" customHeight="1" x14ac:dyDescent="0.25">
      <c r="A31" s="55" t="s">
        <v>44</v>
      </c>
      <c r="B31" s="49" t="s">
        <v>53</v>
      </c>
      <c r="C31" s="53">
        <v>-25908.400000000001</v>
      </c>
      <c r="D31" s="50"/>
      <c r="E31" s="54"/>
      <c r="F31" s="17"/>
    </row>
    <row r="32" spans="1:8" x14ac:dyDescent="0.25">
      <c r="A32" s="57" t="s">
        <v>31</v>
      </c>
      <c r="B32" s="58">
        <f>B24+B5</f>
        <v>4742894.6999999993</v>
      </c>
      <c r="C32" s="58">
        <f>C5+C24</f>
        <v>2522318.1</v>
      </c>
      <c r="D32" s="47"/>
      <c r="E32" s="59"/>
      <c r="F32" s="23"/>
      <c r="G32" s="9"/>
      <c r="H32" s="10"/>
    </row>
    <row r="33" spans="1:8" ht="17.45" customHeight="1" x14ac:dyDescent="0.25">
      <c r="A33" s="71" t="s">
        <v>9</v>
      </c>
      <c r="B33" s="72"/>
      <c r="C33" s="72"/>
      <c r="D33" s="73"/>
      <c r="E33" s="10"/>
      <c r="F33" s="10"/>
    </row>
    <row r="34" spans="1:8" x14ac:dyDescent="0.25">
      <c r="A34" s="55" t="s">
        <v>10</v>
      </c>
      <c r="B34" s="60">
        <v>281509.8</v>
      </c>
      <c r="C34" s="60">
        <v>107535.2</v>
      </c>
      <c r="D34" s="61">
        <f t="shared" ref="D34:D45" si="3">C34/B34*100</f>
        <v>38.199451670954261</v>
      </c>
      <c r="E34" s="62"/>
      <c r="F34" s="11"/>
    </row>
    <row r="35" spans="1:8" ht="29.25" customHeight="1" x14ac:dyDescent="0.25">
      <c r="A35" s="55" t="s">
        <v>11</v>
      </c>
      <c r="B35" s="60">
        <v>40836.199999999997</v>
      </c>
      <c r="C35" s="60">
        <v>18187.3</v>
      </c>
      <c r="D35" s="61">
        <f>C35/B35*100</f>
        <v>44.537199837399172</v>
      </c>
      <c r="E35" s="12"/>
      <c r="F35" s="11"/>
    </row>
    <row r="36" spans="1:8" x14ac:dyDescent="0.25">
      <c r="A36" s="55" t="s">
        <v>12</v>
      </c>
      <c r="B36" s="60">
        <v>767624.5</v>
      </c>
      <c r="C36" s="60">
        <v>451666.6</v>
      </c>
      <c r="D36" s="61">
        <f t="shared" si="3"/>
        <v>58.839523751521739</v>
      </c>
      <c r="E36" s="12"/>
      <c r="F36" s="11"/>
    </row>
    <row r="37" spans="1:8" x14ac:dyDescent="0.25">
      <c r="A37" s="55" t="s">
        <v>13</v>
      </c>
      <c r="B37" s="60">
        <v>695167.8</v>
      </c>
      <c r="C37" s="60">
        <v>192328.8</v>
      </c>
      <c r="D37" s="61">
        <f t="shared" si="3"/>
        <v>27.666528858212359</v>
      </c>
      <c r="E37" s="12"/>
      <c r="F37" s="11"/>
    </row>
    <row r="38" spans="1:8" x14ac:dyDescent="0.25">
      <c r="A38" s="55" t="s">
        <v>14</v>
      </c>
      <c r="B38" s="60">
        <v>2505777.6</v>
      </c>
      <c r="C38" s="60">
        <v>1490488.5</v>
      </c>
      <c r="D38" s="61">
        <f t="shared" si="3"/>
        <v>59.482074546440188</v>
      </c>
      <c r="E38" s="12"/>
      <c r="F38" s="11"/>
    </row>
    <row r="39" spans="1:8" x14ac:dyDescent="0.25">
      <c r="A39" s="55" t="s">
        <v>15</v>
      </c>
      <c r="B39" s="60">
        <v>164451.9</v>
      </c>
      <c r="C39" s="60">
        <v>95894.1</v>
      </c>
      <c r="D39" s="61">
        <f t="shared" si="3"/>
        <v>58.311336019833163</v>
      </c>
      <c r="E39" s="12"/>
      <c r="F39" s="11"/>
    </row>
    <row r="40" spans="1:8" x14ac:dyDescent="0.25">
      <c r="A40" s="55" t="s">
        <v>16</v>
      </c>
      <c r="B40" s="60">
        <v>218346.5</v>
      </c>
      <c r="C40" s="60">
        <v>125923.3</v>
      </c>
      <c r="D40" s="61">
        <f t="shared" si="3"/>
        <v>57.671316004607355</v>
      </c>
      <c r="E40" s="12"/>
      <c r="F40" s="11"/>
    </row>
    <row r="41" spans="1:8" x14ac:dyDescent="0.25">
      <c r="A41" s="55" t="s">
        <v>17</v>
      </c>
      <c r="B41" s="60">
        <v>92420</v>
      </c>
      <c r="C41" s="60">
        <v>42088.7</v>
      </c>
      <c r="D41" s="61">
        <f>C41/B41*100</f>
        <v>45.540683834667817</v>
      </c>
    </row>
    <row r="42" spans="1:8" x14ac:dyDescent="0.25">
      <c r="A42" s="63" t="s">
        <v>18</v>
      </c>
      <c r="B42" s="60">
        <v>27748.5</v>
      </c>
      <c r="C42" s="60">
        <v>13912.3</v>
      </c>
      <c r="D42" s="61">
        <f>C42/B42*100</f>
        <v>50.137124529253832</v>
      </c>
      <c r="G42" s="10"/>
      <c r="H42" s="12"/>
    </row>
    <row r="43" spans="1:8" ht="29.25" customHeight="1" x14ac:dyDescent="0.25">
      <c r="A43" s="55" t="s">
        <v>19</v>
      </c>
      <c r="B43" s="64">
        <v>24087.1</v>
      </c>
      <c r="C43" s="64">
        <v>13367.4</v>
      </c>
      <c r="D43" s="65">
        <f t="shared" si="3"/>
        <v>55.496095420370239</v>
      </c>
      <c r="E43" s="12"/>
      <c r="F43" s="11"/>
      <c r="G43" s="10"/>
      <c r="H43" s="12"/>
    </row>
    <row r="44" spans="1:8" ht="46.5" customHeight="1" x14ac:dyDescent="0.25">
      <c r="A44" s="55" t="s">
        <v>55</v>
      </c>
      <c r="B44" s="66">
        <v>55.4</v>
      </c>
      <c r="C44" s="66">
        <v>55.4</v>
      </c>
      <c r="D44" s="61"/>
      <c r="E44" s="12"/>
      <c r="F44" s="11"/>
    </row>
    <row r="45" spans="1:8" ht="20.25" customHeight="1" x14ac:dyDescent="0.25">
      <c r="A45" s="67" t="s">
        <v>20</v>
      </c>
      <c r="B45" s="68">
        <f>B43+B42+B41+B40+B39+B38+B37+B36+B35+B34+B44</f>
        <v>4818025.3000000007</v>
      </c>
      <c r="C45" s="68">
        <f>C43+C42+C41+C40+C39+C38+C37+C36+C35+C34+C44</f>
        <v>2551447.6</v>
      </c>
      <c r="D45" s="69">
        <f t="shared" si="3"/>
        <v>52.956293110374489</v>
      </c>
      <c r="E45" s="70"/>
      <c r="F45" s="70"/>
      <c r="G45" s="11"/>
    </row>
    <row r="46" spans="1:8" ht="29.25" x14ac:dyDescent="0.25">
      <c r="A46" s="67" t="s">
        <v>49</v>
      </c>
      <c r="B46" s="68">
        <f>B32-B45</f>
        <v>-75130.60000000149</v>
      </c>
      <c r="C46" s="68">
        <f>C32-C45</f>
        <v>-29129.5</v>
      </c>
      <c r="D46" s="69"/>
      <c r="E46" s="13"/>
      <c r="F46" s="13"/>
      <c r="G46" s="14"/>
    </row>
    <row r="47" spans="1:8" x14ac:dyDescent="0.25">
      <c r="A47" s="74" t="s">
        <v>34</v>
      </c>
      <c r="B47" s="74"/>
      <c r="C47" s="74"/>
      <c r="D47" s="74"/>
      <c r="E47" s="39"/>
      <c r="F47" s="15"/>
      <c r="G47" s="10"/>
    </row>
    <row r="48" spans="1:8" ht="9.75" customHeight="1" x14ac:dyDescent="0.25">
      <c r="A48" s="74"/>
      <c r="B48" s="74"/>
      <c r="C48" s="74"/>
      <c r="D48" s="74"/>
      <c r="E48" s="38"/>
      <c r="F48" s="10"/>
    </row>
    <row r="49" spans="1:5" ht="15" customHeight="1" x14ac:dyDescent="0.25">
      <c r="A49" s="41" t="s">
        <v>21</v>
      </c>
      <c r="B49" s="42" t="s">
        <v>48</v>
      </c>
      <c r="C49" s="43"/>
      <c r="D49" s="43"/>
      <c r="E49" s="40"/>
    </row>
    <row r="50" spans="1:5" x14ac:dyDescent="0.25">
      <c r="A50" s="44" t="s">
        <v>22</v>
      </c>
      <c r="B50" s="43">
        <f>440000-40000-100000-100000</f>
        <v>200000</v>
      </c>
      <c r="C50" s="43"/>
      <c r="D50" s="43"/>
      <c r="E50" s="40"/>
    </row>
    <row r="51" spans="1:5" ht="34.5" customHeight="1" x14ac:dyDescent="0.25">
      <c r="A51" s="44" t="s">
        <v>47</v>
      </c>
      <c r="B51" s="43">
        <f>531285.54+100000</f>
        <v>631285.54</v>
      </c>
      <c r="C51" s="43"/>
      <c r="D51" s="43"/>
      <c r="E51" s="40"/>
    </row>
    <row r="52" spans="1:5" x14ac:dyDescent="0.25">
      <c r="A52" s="44" t="s">
        <v>35</v>
      </c>
      <c r="B52" s="43"/>
      <c r="C52" s="43"/>
      <c r="D52" s="43"/>
      <c r="E52" s="40"/>
    </row>
    <row r="53" spans="1:5" x14ac:dyDescent="0.25">
      <c r="A53" s="41" t="s">
        <v>23</v>
      </c>
      <c r="B53" s="43">
        <f>B50+B51</f>
        <v>831285.54</v>
      </c>
      <c r="C53" s="43"/>
      <c r="D53" s="43"/>
      <c r="E53" s="40"/>
    </row>
    <row r="54" spans="1:5" x14ac:dyDescent="0.25">
      <c r="A54" s="40"/>
      <c r="B54" s="40"/>
      <c r="C54" s="40"/>
      <c r="D54" s="40"/>
      <c r="E54" s="40"/>
    </row>
    <row r="55" spans="1:5" x14ac:dyDescent="0.25">
      <c r="A55" s="40"/>
      <c r="B55" s="40"/>
      <c r="C55" s="40"/>
      <c r="D55" s="40"/>
      <c r="E55" s="40"/>
    </row>
    <row r="56" spans="1:5" x14ac:dyDescent="0.25">
      <c r="A56" s="40"/>
      <c r="B56" s="40"/>
      <c r="C56" s="40"/>
      <c r="D56" s="40"/>
      <c r="E56" s="40"/>
    </row>
    <row r="57" spans="1:5" x14ac:dyDescent="0.25">
      <c r="A57" s="40"/>
      <c r="B57" s="40"/>
      <c r="C57" s="40"/>
      <c r="D57" s="40"/>
      <c r="E57" s="40"/>
    </row>
    <row r="58" spans="1:5" x14ac:dyDescent="0.25">
      <c r="A58" s="40"/>
      <c r="B58" s="40"/>
      <c r="C58" s="40"/>
      <c r="D58" s="40"/>
      <c r="E58" s="40"/>
    </row>
    <row r="59" spans="1:5" x14ac:dyDescent="0.25">
      <c r="A59" s="40"/>
      <c r="B59" s="40"/>
      <c r="C59" s="40"/>
      <c r="D59" s="40"/>
      <c r="E59" s="40"/>
    </row>
    <row r="60" spans="1:5" x14ac:dyDescent="0.25">
      <c r="A60" s="40"/>
      <c r="B60" s="40"/>
      <c r="C60" s="40"/>
      <c r="D60" s="40"/>
      <c r="E60" s="40"/>
    </row>
    <row r="61" spans="1:5" x14ac:dyDescent="0.25">
      <c r="A61" s="40"/>
      <c r="B61" s="40"/>
      <c r="C61" s="40"/>
      <c r="D61" s="40"/>
      <c r="E61" s="40"/>
    </row>
    <row r="62" spans="1:5" x14ac:dyDescent="0.25">
      <c r="A62" s="40"/>
      <c r="B62" s="40"/>
      <c r="C62" s="40"/>
      <c r="D62" s="40"/>
      <c r="E62" s="40"/>
    </row>
    <row r="63" spans="1:5" x14ac:dyDescent="0.25">
      <c r="A63" s="40"/>
      <c r="B63" s="40"/>
      <c r="C63" s="40"/>
      <c r="D63" s="40"/>
      <c r="E63" s="40"/>
    </row>
    <row r="64" spans="1:5" x14ac:dyDescent="0.25">
      <c r="A64" s="40"/>
      <c r="B64" s="40"/>
      <c r="C64" s="40"/>
      <c r="D64" s="40"/>
      <c r="E64" s="40"/>
    </row>
    <row r="65" spans="1:5" x14ac:dyDescent="0.25">
      <c r="A65" s="40"/>
      <c r="B65" s="40"/>
      <c r="C65" s="40"/>
      <c r="D65" s="40"/>
      <c r="E65" s="40"/>
    </row>
    <row r="66" spans="1:5" x14ac:dyDescent="0.25">
      <c r="A66" s="40"/>
      <c r="B66" s="40"/>
      <c r="C66" s="40"/>
      <c r="D66" s="40"/>
      <c r="E66" s="40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2022-01-18T11:46:07Z</cp:lastPrinted>
  <dcterms:created xsi:type="dcterms:W3CDTF">2014-09-16T05:33:49Z</dcterms:created>
  <dcterms:modified xsi:type="dcterms:W3CDTF">2022-07-06T12:56:33Z</dcterms:modified>
</cp:coreProperties>
</file>